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BOM" sheetId="1" state="visible" r:id="rId1"/>
  </sheets>
  <definedNames>
    <definedName name="_xlnm.Print_Titles" localSheetId="0">'BOM'!$5:$5</definedName>
  </definedNames>
  <calcPr calcId="124519" fullCalcOnLoad="1"/>
</workbook>
</file>

<file path=xl/styles.xml><?xml version="1.0" encoding="utf-8"?>
<styleSheet xmlns="http://schemas.openxmlformats.org/spreadsheetml/2006/main">
  <numFmts count="4">
    <numFmt numFmtId="164" formatCode="$#,##0.0000"/>
    <numFmt numFmtId="165" formatCode="#,##0.##"/>
    <numFmt numFmtId="166" formatCode="$#,##0.00"/>
    <numFmt numFmtId="167" formatCode="0.0%"/>
  </numFmts>
  <fonts count="11">
    <font>
      <name val="Calibri"/>
      <family val="2"/>
      <color theme="1"/>
      <sz val="11"/>
      <scheme val="minor"/>
    </font>
    <font>
      <name val="Segoe UI"/>
      <b val="1"/>
      <color rgb="002C5967"/>
      <sz val="16"/>
    </font>
    <font>
      <name val="Segoe UI"/>
      <color rgb="006F6964"/>
      <sz val="10"/>
    </font>
    <font>
      <name val="Segoe UI"/>
      <b val="1"/>
      <color rgb="003A3631"/>
      <sz val="10"/>
    </font>
    <font>
      <name val="Segoe UI"/>
      <color rgb="003A3631"/>
      <sz val="10"/>
    </font>
    <font>
      <name val="Segoe UI"/>
      <b val="1"/>
      <color rgb="00FFFFFF"/>
      <sz val="11"/>
    </font>
    <font>
      <name val="Segoe UI"/>
      <b val="1"/>
      <color rgb="002C5967"/>
      <sz val="10"/>
    </font>
    <font>
      <name val="Segoe UI"/>
      <b val="1"/>
      <color rgb="00312D2A"/>
      <sz val="11"/>
    </font>
    <font>
      <name val="Segoe UI"/>
      <b val="1"/>
      <color rgb="00AA643B"/>
      <sz val="11"/>
    </font>
    <font>
      <name val="Segoe UI"/>
      <b val="1"/>
      <color rgb="006F6964"/>
      <sz val="8"/>
    </font>
    <font>
      <name val="Segoe UI"/>
      <color rgb="006F6964"/>
      <sz val="8"/>
    </font>
  </fonts>
  <fills count="7">
    <fill>
      <patternFill/>
    </fill>
    <fill>
      <patternFill patternType="gray125"/>
    </fill>
    <fill>
      <patternFill patternType="solid">
        <fgColor rgb="002C5967"/>
        <bgColor rgb="002C5967"/>
      </patternFill>
    </fill>
    <fill>
      <patternFill patternType="solid">
        <fgColor rgb="00E8F0F2"/>
        <bgColor rgb="00E8F0F2"/>
      </patternFill>
    </fill>
    <fill>
      <patternFill patternType="solid">
        <fgColor rgb="00F5F4F2"/>
        <bgColor rgb="00F5F4F2"/>
      </patternFill>
    </fill>
    <fill>
      <patternFill patternType="solid">
        <fgColor rgb="00EDE9E5"/>
        <bgColor rgb="00EDE9E5"/>
      </patternFill>
    </fill>
    <fill>
      <patternFill patternType="solid">
        <fgColor rgb="00D4D1CC"/>
        <bgColor rgb="00D4D1CC"/>
      </patternFill>
    </fill>
  </fills>
  <borders count="2">
    <border>
      <left/>
      <right/>
      <top/>
      <bottom/>
      <diagonal/>
    </border>
    <border>
      <left style="thin">
        <color rgb="00D4D1CC"/>
      </left>
      <right style="thin">
        <color rgb="00D4D1CC"/>
      </right>
      <top style="thin">
        <color rgb="00D4D1CC"/>
      </top>
      <bottom style="thin">
        <color rgb="00D4D1CC"/>
      </bottom>
    </border>
  </borders>
  <cellStyleXfs count="1">
    <xf numFmtId="0" fontId="0" fillId="0" borderId="0"/>
  </cellStyleXfs>
  <cellXfs count="33">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2" borderId="1" applyAlignment="1" pivotButton="0" quotePrefix="0" xfId="0">
      <alignment horizontal="center" vertical="center" wrapText="1"/>
    </xf>
    <xf numFmtId="0" fontId="0" fillId="3" borderId="1" pivotButton="0" quotePrefix="0" xfId="0"/>
    <xf numFmtId="0" fontId="6" fillId="3" borderId="1" pivotButton="0" quotePrefix="0" xfId="0"/>
    <xf numFmtId="0" fontId="4" fillId="0" borderId="1" applyAlignment="1" pivotButton="0" quotePrefix="0" xfId="0">
      <alignment vertical="center"/>
    </xf>
    <xf numFmtId="0" fontId="4" fillId="0" borderId="1" applyAlignment="1" pivotButton="0" quotePrefix="0" xfId="0">
      <alignment vertical="center" wrapText="1"/>
    </xf>
    <xf numFmtId="164" fontId="4" fillId="0" borderId="1" applyAlignment="1" pivotButton="0" quotePrefix="0" xfId="0">
      <alignment vertical="center"/>
    </xf>
    <xf numFmtId="3" fontId="4" fillId="0" borderId="1" applyAlignment="1" pivotButton="0" quotePrefix="0" xfId="0">
      <alignment vertical="center"/>
    </xf>
    <xf numFmtId="165" fontId="4" fillId="0" borderId="1" applyAlignment="1" pivotButton="0" quotePrefix="0" xfId="0">
      <alignment vertical="center"/>
    </xf>
    <xf numFmtId="9" fontId="4" fillId="0" borderId="1" applyAlignment="1" pivotButton="0" quotePrefix="0" xfId="0">
      <alignment vertical="center"/>
    </xf>
    <xf numFmtId="166" fontId="4" fillId="0" borderId="1" applyAlignment="1" pivotButton="0" quotePrefix="0" xfId="0">
      <alignment vertical="center"/>
    </xf>
    <xf numFmtId="167" fontId="4" fillId="0" borderId="1" applyAlignment="1" pivotButton="0" quotePrefix="0" xfId="0">
      <alignment vertical="center"/>
    </xf>
    <xf numFmtId="0" fontId="4" fillId="4" borderId="1" applyAlignment="1" pivotButton="0" quotePrefix="0" xfId="0">
      <alignment vertical="center"/>
    </xf>
    <xf numFmtId="0" fontId="4" fillId="4" borderId="1" applyAlignment="1" pivotButton="0" quotePrefix="0" xfId="0">
      <alignment vertical="center" wrapText="1"/>
    </xf>
    <xf numFmtId="164" fontId="4" fillId="4" borderId="1" applyAlignment="1" pivotButton="0" quotePrefix="0" xfId="0">
      <alignment vertical="center"/>
    </xf>
    <xf numFmtId="3" fontId="4" fillId="4" borderId="1" applyAlignment="1" pivotButton="0" quotePrefix="0" xfId="0">
      <alignment vertical="center"/>
    </xf>
    <xf numFmtId="165" fontId="4" fillId="4" borderId="1" applyAlignment="1" pivotButton="0" quotePrefix="0" xfId="0">
      <alignment vertical="center"/>
    </xf>
    <xf numFmtId="9" fontId="4" fillId="4" borderId="1" applyAlignment="1" pivotButton="0" quotePrefix="0" xfId="0">
      <alignment vertical="center"/>
    </xf>
    <xf numFmtId="166" fontId="4" fillId="4" borderId="1" applyAlignment="1" pivotButton="0" quotePrefix="0" xfId="0">
      <alignment vertical="center"/>
    </xf>
    <xf numFmtId="167" fontId="4" fillId="4" borderId="1" applyAlignment="1" pivotButton="0" quotePrefix="0" xfId="0">
      <alignment vertical="center"/>
    </xf>
    <xf numFmtId="0" fontId="3" fillId="5" borderId="1" pivotButton="0" quotePrefix="0" xfId="0"/>
    <xf numFmtId="166" fontId="3" fillId="5" borderId="1" pivotButton="0" quotePrefix="0" xfId="0"/>
    <xf numFmtId="0" fontId="7" fillId="6" borderId="1" pivotButton="0" quotePrefix="0" xfId="0"/>
    <xf numFmtId="166" fontId="7" fillId="6" borderId="1" pivotButton="0" quotePrefix="0" xfId="0"/>
    <xf numFmtId="0" fontId="0" fillId="0" borderId="1" pivotButton="0" quotePrefix="0" xfId="0"/>
    <xf numFmtId="0" fontId="8" fillId="0" borderId="1" pivotButton="0" quotePrefix="0" xfId="0"/>
    <xf numFmtId="166" fontId="8" fillId="0" borderId="1" pivotButton="0" quotePrefix="0" xfId="0"/>
    <xf numFmtId="0" fontId="9" fillId="0" borderId="0" pivotButton="0" quotePrefix="0" xfId="0"/>
    <xf numFmtId="0" fontId="10"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sheetPr>
  <dimension ref="A1:K33"/>
  <sheetViews>
    <sheetView workbookViewId="0">
      <selection activeCell="A1" sqref="A1"/>
    </sheetView>
  </sheetViews>
  <sheetFormatPr baseColWidth="8" defaultRowHeight="15"/>
  <cols>
    <col width="14" customWidth="1" min="1" max="1"/>
    <col width="55" customWidth="1" min="2" max="2"/>
    <col width="32" customWidth="1" min="3" max="3"/>
    <col width="16" customWidth="1" min="4" max="4"/>
    <col width="12" customWidth="1" min="5" max="5"/>
    <col width="10" customWidth="1" min="6" max="6"/>
    <col width="10" customWidth="1" min="7" max="7"/>
    <col width="10" customWidth="1" min="8" max="8"/>
    <col width="18" customWidth="1" min="9" max="9"/>
    <col width="18" customWidth="1" min="10" max="10"/>
    <col width="10" customWidth="1" min="11" max="11"/>
  </cols>
  <sheetData>
    <row r="1">
      <c r="A1" s="1" t="inlineStr">
        <is>
          <t>Oracle Investment Proposal</t>
        </is>
      </c>
    </row>
    <row r="2">
      <c r="A2" s="2" t="inlineStr">
        <is>
          <t>as of 2026-04-13</t>
        </is>
      </c>
    </row>
    <row r="3">
      <c r="A3" s="3" t="inlineStr">
        <is>
          <t>Currency:</t>
        </is>
      </c>
      <c r="B3" s="4" t="inlineStr">
        <is>
          <t>USD</t>
        </is>
      </c>
    </row>
    <row r="5">
      <c r="A5" s="5" t="inlineStr">
        <is>
          <t>Part (SKU)</t>
        </is>
      </c>
      <c r="B5" s="5" t="inlineStr">
        <is>
          <t>Product / Description</t>
        </is>
      </c>
      <c r="C5" s="5" t="inlineStr">
        <is>
          <t>Metric</t>
        </is>
      </c>
      <c r="D5" s="5" t="inlineStr">
        <is>
          <t>Unit Price (USD)</t>
        </is>
      </c>
      <c r="E5" s="5" t="inlineStr">
        <is>
          <t>Hours/Units</t>
        </is>
      </c>
      <c r="F5" s="5" t="inlineStr">
        <is>
          <t>Qty</t>
        </is>
      </c>
      <c r="G5" s="5" t="inlineStr">
        <is>
          <t>Months</t>
        </is>
      </c>
      <c r="H5" s="5" t="inlineStr">
        <is>
          <t>Discount</t>
        </is>
      </c>
      <c r="I5" s="5" t="inlineStr">
        <is>
          <t>Monthly USD
(w/o discount)</t>
        </is>
      </c>
      <c r="J5" s="5" t="inlineStr">
        <is>
          <t>Monthly USD
(w/ discount)</t>
        </is>
      </c>
      <c r="K5" s="5" t="inlineStr">
        <is>
          <t>Cost %</t>
        </is>
      </c>
    </row>
    <row r="6">
      <c r="A6" s="6" t="n"/>
      <c r="B6" s="7" t="inlineStr">
        <is>
          <t>Oracle Cloud Infrastructure - Storage</t>
        </is>
      </c>
      <c r="C6" s="6" t="n"/>
      <c r="D6" s="6" t="n"/>
      <c r="E6" s="6" t="n"/>
      <c r="F6" s="6" t="n"/>
      <c r="G6" s="6" t="n"/>
      <c r="H6" s="6" t="n"/>
      <c r="I6" s="6" t="n"/>
      <c r="J6" s="6" t="n"/>
      <c r="K6" s="6" t="n"/>
    </row>
    <row r="7">
      <c r="A7" s="8" t="inlineStr">
        <is>
          <t>B91628</t>
        </is>
      </c>
      <c r="B7" s="9" t="inlineStr">
        <is>
          <t>OCI - Object Storage - Storage (Free Tier: 10 GB)</t>
        </is>
      </c>
      <c r="C7" s="8" t="inlineStr">
        <is>
          <t>Gigabyte Storage Capacity Per Month</t>
        </is>
      </c>
      <c r="D7" s="10" t="n">
        <v>0.0255</v>
      </c>
      <c r="E7" s="11" t="n">
        <v>1</v>
      </c>
      <c r="F7" s="12" t="n">
        <v>50000</v>
      </c>
      <c r="G7" s="11" t="n">
        <v>12</v>
      </c>
      <c r="H7" s="13" t="n">
        <v>0</v>
      </c>
      <c r="I7" s="14">
        <f>D7*E7*F7</f>
        <v/>
      </c>
      <c r="J7" s="14">
        <f>I7*(1-H7)</f>
        <v/>
      </c>
      <c r="K7" s="15">
        <f>IF(J29=0,0,J7/J29)</f>
        <v/>
      </c>
    </row>
    <row r="8">
      <c r="A8" s="16" t="inlineStr">
        <is>
          <t>B91961</t>
        </is>
      </c>
      <c r="B8" s="17" t="inlineStr">
        <is>
          <t>OCI - Block Volume Storage</t>
        </is>
      </c>
      <c r="C8" s="16" t="inlineStr">
        <is>
          <t>Gigabyte Storage Capacity Per Month</t>
        </is>
      </c>
      <c r="D8" s="18" t="n">
        <v>0.0255</v>
      </c>
      <c r="E8" s="19" t="n">
        <v>1</v>
      </c>
      <c r="F8" s="20" t="n">
        <v>10000</v>
      </c>
      <c r="G8" s="19" t="n">
        <v>12</v>
      </c>
      <c r="H8" s="21" t="n">
        <v>0</v>
      </c>
      <c r="I8" s="22">
        <f>D8*E8*F8</f>
        <v/>
      </c>
      <c r="J8" s="22">
        <f>I8*(1-H8)</f>
        <v/>
      </c>
      <c r="K8" s="23">
        <f>IF(J29=0,0,J8/J29)</f>
        <v/>
      </c>
    </row>
    <row r="9">
      <c r="A9" s="24" t="n"/>
      <c r="B9" s="24" t="inlineStr">
        <is>
          <t>Subtotal — Oracle Cloud Infrastructure - Storage</t>
        </is>
      </c>
      <c r="C9" s="24" t="n"/>
      <c r="D9" s="24" t="n"/>
      <c r="E9" s="24" t="n"/>
      <c r="F9" s="24" t="n"/>
      <c r="G9" s="24" t="n"/>
      <c r="H9" s="24" t="n"/>
      <c r="I9" s="25">
        <f>SUM(I7:I8)</f>
        <v/>
      </c>
      <c r="J9" s="25">
        <f>SUM(J7:J8)</f>
        <v/>
      </c>
      <c r="K9" s="24" t="n"/>
    </row>
    <row r="10">
      <c r="A10" s="6" t="n"/>
      <c r="B10" s="7" t="inlineStr">
        <is>
          <t>Oracle Cloud Infrastructure - Autonomous Database &amp; Exadata</t>
        </is>
      </c>
      <c r="C10" s="6" t="n"/>
      <c r="D10" s="6" t="n"/>
      <c r="E10" s="6" t="n"/>
      <c r="F10" s="6" t="n"/>
      <c r="G10" s="6" t="n"/>
      <c r="H10" s="6" t="n"/>
      <c r="I10" s="6" t="n"/>
      <c r="J10" s="6" t="n"/>
      <c r="K10" s="6" t="n"/>
    </row>
    <row r="11">
      <c r="A11" s="8" t="inlineStr">
        <is>
          <t>B95703</t>
        </is>
      </c>
      <c r="B11" s="9" t="inlineStr">
        <is>
          <t>Oracle Autonomous Database (ATP or ADW) - BYOL ECPU (2 ECPU minimum)</t>
        </is>
      </c>
      <c r="C11" s="8" t="inlineStr">
        <is>
          <t>ECPU Per Hour</t>
        </is>
      </c>
      <c r="D11" s="10" t="n">
        <v>0.08069999999999999</v>
      </c>
      <c r="E11" s="11" t="n">
        <v>744</v>
      </c>
      <c r="F11" s="12" t="n">
        <v>16</v>
      </c>
      <c r="G11" s="11" t="n">
        <v>12</v>
      </c>
      <c r="H11" s="13" t="n">
        <v>0</v>
      </c>
      <c r="I11" s="14">
        <f>D11*E11*F11</f>
        <v/>
      </c>
      <c r="J11" s="14">
        <f>I11*(1-H11)</f>
        <v/>
      </c>
      <c r="K11" s="15">
        <f>IF(J29=0,0,J11/J29)</f>
        <v/>
      </c>
    </row>
    <row r="12">
      <c r="A12" s="16" t="inlineStr">
        <is>
          <t>B95706</t>
        </is>
      </c>
      <c r="B12" s="17" t="inlineStr">
        <is>
          <t>Oracle Autonomous Database Storage for Transaction Processing (ATP), using ECPU</t>
        </is>
      </c>
      <c r="C12" s="16" t="inlineStr">
        <is>
          <t>Gigabyte Storage Capacity Per Month</t>
        </is>
      </c>
      <c r="D12" s="18" t="n">
        <v>0.1156</v>
      </c>
      <c r="E12" s="19" t="n">
        <v>1</v>
      </c>
      <c r="F12" s="20" t="n">
        <v>2000</v>
      </c>
      <c r="G12" s="19" t="n">
        <v>12</v>
      </c>
      <c r="H12" s="21" t="n">
        <v>0</v>
      </c>
      <c r="I12" s="22">
        <f>D12*E12*F12</f>
        <v/>
      </c>
      <c r="J12" s="22">
        <f>I12*(1-H12)</f>
        <v/>
      </c>
      <c r="K12" s="23">
        <f>IF(J29=0,0,J12/J29)</f>
        <v/>
      </c>
    </row>
    <row r="13">
      <c r="A13" s="24" t="n"/>
      <c r="B13" s="24" t="inlineStr">
        <is>
          <t>Subtotal — Oracle Cloud Infrastructure - Autonomous Database &amp; Exadata</t>
        </is>
      </c>
      <c r="C13" s="24" t="n"/>
      <c r="D13" s="24" t="n"/>
      <c r="E13" s="24" t="n"/>
      <c r="F13" s="24" t="n"/>
      <c r="G13" s="24" t="n"/>
      <c r="H13" s="24" t="n"/>
      <c r="I13" s="25">
        <f>SUM(I11:I12)</f>
        <v/>
      </c>
      <c r="J13" s="25">
        <f>SUM(J11:J12)</f>
        <v/>
      </c>
      <c r="K13" s="24" t="n"/>
    </row>
    <row r="14">
      <c r="A14" s="6" t="n"/>
      <c r="B14" s="7" t="inlineStr">
        <is>
          <t>Oracle Cloud Infrastructure - Database Exadata Infrastructure</t>
        </is>
      </c>
      <c r="C14" s="6" t="n"/>
      <c r="D14" s="6" t="n"/>
      <c r="E14" s="6" t="n"/>
      <c r="F14" s="6" t="n"/>
      <c r="G14" s="6" t="n"/>
      <c r="H14" s="6" t="n"/>
      <c r="I14" s="6" t="n"/>
      <c r="J14" s="6" t="n"/>
      <c r="K14" s="6" t="n"/>
    </row>
    <row r="15">
      <c r="A15" s="8" t="inlineStr">
        <is>
          <t>B110627</t>
        </is>
      </c>
      <c r="B15" s="9" t="inlineStr">
        <is>
          <t>OCI - Exadata Cloud Infrastructure - Database Server - X11M</t>
        </is>
      </c>
      <c r="C15" s="8" t="inlineStr">
        <is>
          <t>Hosted Environment Per Hour</t>
        </is>
      </c>
      <c r="D15" s="10" t="n">
        <v>2.9032</v>
      </c>
      <c r="E15" s="11" t="n">
        <v>744</v>
      </c>
      <c r="F15" s="12" t="n">
        <v>2</v>
      </c>
      <c r="G15" s="11" t="n">
        <v>12</v>
      </c>
      <c r="H15" s="13" t="n">
        <v>0</v>
      </c>
      <c r="I15" s="14">
        <f>D15*E15*F15</f>
        <v/>
      </c>
      <c r="J15" s="14">
        <f>I15*(1-H15)</f>
        <v/>
      </c>
      <c r="K15" s="15">
        <f>IF(J29=0,0,J15/J29)</f>
        <v/>
      </c>
    </row>
    <row r="16">
      <c r="A16" s="16" t="inlineStr">
        <is>
          <t>B110629</t>
        </is>
      </c>
      <c r="B16" s="17" t="inlineStr">
        <is>
          <t>OCI - Exadata Cloud Infrastructure - Storage Server - X11M</t>
        </is>
      </c>
      <c r="C16" s="16" t="inlineStr">
        <is>
          <t>Hosted Environment Per Hour</t>
        </is>
      </c>
      <c r="D16" s="18" t="n">
        <v>2.9032</v>
      </c>
      <c r="E16" s="19" t="n">
        <v>744</v>
      </c>
      <c r="F16" s="20" t="n">
        <v>3</v>
      </c>
      <c r="G16" s="19" t="n">
        <v>12</v>
      </c>
      <c r="H16" s="21" t="n">
        <v>0</v>
      </c>
      <c r="I16" s="22">
        <f>D16*E16*F16</f>
        <v/>
      </c>
      <c r="J16" s="22">
        <f>I16*(1-H16)</f>
        <v/>
      </c>
      <c r="K16" s="23">
        <f>IF(J29=0,0,J16/J29)</f>
        <v/>
      </c>
    </row>
    <row r="17">
      <c r="A17" s="8" t="inlineStr">
        <is>
          <t>B110632</t>
        </is>
      </c>
      <c r="B17" s="9" t="inlineStr">
        <is>
          <t>OCI - Exadata Database ECPU - Dedicated Infrastructure - BYOL (X11M)</t>
        </is>
      </c>
      <c r="C17" s="8" t="inlineStr">
        <is>
          <t>ECPU Per Hour</t>
        </is>
      </c>
      <c r="D17" s="10" t="n">
        <v>0.08069999999999999</v>
      </c>
      <c r="E17" s="11" t="n">
        <v>744</v>
      </c>
      <c r="F17" s="12" t="n">
        <v>128</v>
      </c>
      <c r="G17" s="11" t="n">
        <v>12</v>
      </c>
      <c r="H17" s="13" t="n">
        <v>0</v>
      </c>
      <c r="I17" s="14">
        <f>D17*E17*F17</f>
        <v/>
      </c>
      <c r="J17" s="14">
        <f>I17*(1-H17)</f>
        <v/>
      </c>
      <c r="K17" s="15">
        <f>IF(J29=0,0,J17/J29)</f>
        <v/>
      </c>
    </row>
    <row r="18">
      <c r="A18" s="16" t="inlineStr">
        <is>
          <t>B110627</t>
        </is>
      </c>
      <c r="B18" s="17" t="inlineStr">
        <is>
          <t>OCI - Exadata Cloud Infrastructure - Database Server - X11M</t>
        </is>
      </c>
      <c r="C18" s="16" t="inlineStr">
        <is>
          <t>Hosted Environment Per Hour</t>
        </is>
      </c>
      <c r="D18" s="18" t="n">
        <v>2.9032</v>
      </c>
      <c r="E18" s="19" t="n">
        <v>744</v>
      </c>
      <c r="F18" s="20" t="n">
        <v>2</v>
      </c>
      <c r="G18" s="19" t="n">
        <v>12</v>
      </c>
      <c r="H18" s="21" t="n">
        <v>0</v>
      </c>
      <c r="I18" s="22">
        <f>D18*E18*F18</f>
        <v/>
      </c>
      <c r="J18" s="22">
        <f>I18*(1-H18)</f>
        <v/>
      </c>
      <c r="K18" s="23">
        <f>IF(J29=0,0,J18/J29)</f>
        <v/>
      </c>
    </row>
    <row r="19">
      <c r="A19" s="8" t="inlineStr">
        <is>
          <t>B110629</t>
        </is>
      </c>
      <c r="B19" s="9" t="inlineStr">
        <is>
          <t>OCI - Exadata Cloud Infrastructure - Storage Server - X11M</t>
        </is>
      </c>
      <c r="C19" s="8" t="inlineStr">
        <is>
          <t>Hosted Environment Per Hour</t>
        </is>
      </c>
      <c r="D19" s="10" t="n">
        <v>2.9032</v>
      </c>
      <c r="E19" s="11" t="n">
        <v>744</v>
      </c>
      <c r="F19" s="12" t="n">
        <v>3</v>
      </c>
      <c r="G19" s="11" t="n">
        <v>12</v>
      </c>
      <c r="H19" s="13" t="n">
        <v>0</v>
      </c>
      <c r="I19" s="14">
        <f>D19*E19*F19</f>
        <v/>
      </c>
      <c r="J19" s="14">
        <f>I19*(1-H19)</f>
        <v/>
      </c>
      <c r="K19" s="15">
        <f>IF(J29=0,0,J19/J29)</f>
        <v/>
      </c>
    </row>
    <row r="20">
      <c r="A20" s="16" t="inlineStr">
        <is>
          <t>B110632</t>
        </is>
      </c>
      <c r="B20" s="17" t="inlineStr">
        <is>
          <t>OCI - Exadata Database ECPU - Dedicated Infrastructure - BYOL (X11M)</t>
        </is>
      </c>
      <c r="C20" s="16" t="inlineStr">
        <is>
          <t>ECPU Per Hour</t>
        </is>
      </c>
      <c r="D20" s="18" t="n">
        <v>0.08069999999999999</v>
      </c>
      <c r="E20" s="19" t="n">
        <v>744</v>
      </c>
      <c r="F20" s="20" t="n">
        <v>128</v>
      </c>
      <c r="G20" s="19" t="n">
        <v>12</v>
      </c>
      <c r="H20" s="21" t="n">
        <v>0</v>
      </c>
      <c r="I20" s="22">
        <f>D20*E20*F20</f>
        <v/>
      </c>
      <c r="J20" s="22">
        <f>I20*(1-H20)</f>
        <v/>
      </c>
      <c r="K20" s="23">
        <f>IF(J29=0,0,J20/J29)</f>
        <v/>
      </c>
    </row>
    <row r="21">
      <c r="A21" s="24" t="n"/>
      <c r="B21" s="24" t="inlineStr">
        <is>
          <t>Subtotal — Oracle Cloud Infrastructure - Database Exadata Infrastructure</t>
        </is>
      </c>
      <c r="C21" s="24" t="n"/>
      <c r="D21" s="24" t="n"/>
      <c r="E21" s="24" t="n"/>
      <c r="F21" s="24" t="n"/>
      <c r="G21" s="24" t="n"/>
      <c r="H21" s="24" t="n"/>
      <c r="I21" s="25">
        <f>SUM(I15:I20)</f>
        <v/>
      </c>
      <c r="J21" s="25">
        <f>SUM(J15:J20)</f>
        <v/>
      </c>
      <c r="K21" s="24" t="n"/>
    </row>
    <row r="22">
      <c r="A22" s="6" t="n"/>
      <c r="B22" s="7" t="inlineStr">
        <is>
          <t>Oracle Cloud Infrastructure - Networking</t>
        </is>
      </c>
      <c r="C22" s="6" t="n"/>
      <c r="D22" s="6" t="n"/>
      <c r="E22" s="6" t="n"/>
      <c r="F22" s="6" t="n"/>
      <c r="G22" s="6" t="n"/>
      <c r="H22" s="6" t="n"/>
      <c r="I22" s="6" t="n"/>
      <c r="J22" s="6" t="n"/>
      <c r="K22" s="6" t="n"/>
    </row>
    <row r="23">
      <c r="A23" s="8" t="inlineStr">
        <is>
          <t>B88326</t>
        </is>
      </c>
      <c r="B23" s="9" t="inlineStr">
        <is>
          <t>OCI - FastConnect 10 Gbps</t>
        </is>
      </c>
      <c r="C23" s="8" t="inlineStr">
        <is>
          <t>Port Hour</t>
        </is>
      </c>
      <c r="D23" s="10" t="n">
        <v>1.275</v>
      </c>
      <c r="E23" s="11" t="n">
        <v>744</v>
      </c>
      <c r="F23" s="12" t="n">
        <v>1</v>
      </c>
      <c r="G23" s="11" t="n">
        <v>12</v>
      </c>
      <c r="H23" s="13" t="n">
        <v>0</v>
      </c>
      <c r="I23" s="14">
        <f>D23*E23*F23</f>
        <v/>
      </c>
      <c r="J23" s="14">
        <f>I23*(1-H23)</f>
        <v/>
      </c>
      <c r="K23" s="15">
        <f>IF(J29=0,0,J23/J29)</f>
        <v/>
      </c>
    </row>
    <row r="24">
      <c r="A24" s="16" t="inlineStr">
        <is>
          <t>B88326</t>
        </is>
      </c>
      <c r="B24" s="17" t="inlineStr">
        <is>
          <t>OCI - FastConnect 10 Gbps</t>
        </is>
      </c>
      <c r="C24" s="16" t="inlineStr">
        <is>
          <t>Port Hour</t>
        </is>
      </c>
      <c r="D24" s="18" t="n">
        <v>1.275</v>
      </c>
      <c r="E24" s="19" t="n">
        <v>744</v>
      </c>
      <c r="F24" s="20" t="n">
        <v>1</v>
      </c>
      <c r="G24" s="19" t="n">
        <v>12</v>
      </c>
      <c r="H24" s="21" t="n">
        <v>0</v>
      </c>
      <c r="I24" s="22">
        <f>D24*E24*F24</f>
        <v/>
      </c>
      <c r="J24" s="22">
        <f>I24*(1-H24)</f>
        <v/>
      </c>
      <c r="K24" s="23">
        <f>IF(J29=0,0,J24/J29)</f>
        <v/>
      </c>
    </row>
    <row r="25">
      <c r="A25" s="24" t="n"/>
      <c r="B25" s="24" t="inlineStr">
        <is>
          <t>Subtotal — Oracle Cloud Infrastructure - Networking</t>
        </is>
      </c>
      <c r="C25" s="24" t="n"/>
      <c r="D25" s="24" t="n"/>
      <c r="E25" s="24" t="n"/>
      <c r="F25" s="24" t="n"/>
      <c r="G25" s="24" t="n"/>
      <c r="H25" s="24" t="n"/>
      <c r="I25" s="25">
        <f>SUM(I23:I24)</f>
        <v/>
      </c>
      <c r="J25" s="25">
        <f>SUM(J23:J24)</f>
        <v/>
      </c>
      <c r="K25" s="24" t="n"/>
    </row>
    <row r="26">
      <c r="A26" s="6" t="n"/>
      <c r="B26" s="7" t="inlineStr">
        <is>
          <t>Oracle Cloud Infrastructure - Security</t>
        </is>
      </c>
      <c r="C26" s="6" t="n"/>
      <c r="D26" s="6" t="n"/>
      <c r="E26" s="6" t="n"/>
      <c r="F26" s="6" t="n"/>
      <c r="G26" s="6" t="n"/>
      <c r="H26" s="6" t="n"/>
      <c r="I26" s="6" t="n"/>
      <c r="J26" s="6" t="n"/>
      <c r="K26" s="6" t="n"/>
    </row>
    <row r="27">
      <c r="A27" s="8" t="inlineStr">
        <is>
          <t>B92092</t>
        </is>
      </c>
      <c r="B27" s="9" t="inlineStr">
        <is>
          <t>OCI - KMS Vault - Key Versions (Free Tier: 20 Key Versions)</t>
        </is>
      </c>
      <c r="C27" s="8" t="inlineStr">
        <is>
          <t>Key Version Per Month</t>
        </is>
      </c>
      <c r="D27" s="10" t="n">
        <v>0.5334</v>
      </c>
      <c r="E27" s="11" t="n">
        <v>1</v>
      </c>
      <c r="F27" s="12" t="n">
        <v>10</v>
      </c>
      <c r="G27" s="11" t="n">
        <v>12</v>
      </c>
      <c r="H27" s="13" t="n">
        <v>0</v>
      </c>
      <c r="I27" s="14">
        <f>D27*E27*F27</f>
        <v/>
      </c>
      <c r="J27" s="14">
        <f>I27*(1-H27)</f>
        <v/>
      </c>
      <c r="K27" s="15">
        <f>IF(J29=0,0,J27/J29)</f>
        <v/>
      </c>
    </row>
    <row r="28">
      <c r="A28" s="24" t="n"/>
      <c r="B28" s="24" t="inlineStr">
        <is>
          <t>Subtotal — Oracle Cloud Infrastructure - Security</t>
        </is>
      </c>
      <c r="C28" s="24" t="n"/>
      <c r="D28" s="24" t="n"/>
      <c r="E28" s="24" t="n"/>
      <c r="F28" s="24" t="n"/>
      <c r="G28" s="24" t="n"/>
      <c r="H28" s="24" t="n"/>
      <c r="I28" s="25">
        <f>SUM(I27:I27)</f>
        <v/>
      </c>
      <c r="J28" s="25">
        <f>SUM(J27:J27)</f>
        <v/>
      </c>
      <c r="K28" s="24" t="n"/>
    </row>
    <row r="29">
      <c r="A29" s="26" t="n"/>
      <c r="B29" s="26" t="inlineStr">
        <is>
          <t>TOTAL</t>
        </is>
      </c>
      <c r="C29" s="26" t="n"/>
      <c r="D29" s="26" t="n"/>
      <c r="E29" s="26" t="n"/>
      <c r="F29" s="26" t="n"/>
      <c r="G29" s="26" t="n"/>
      <c r="H29" s="26" t="n"/>
      <c r="I29" s="27">
        <f>I9+I13+I21+I25+I28</f>
        <v/>
      </c>
      <c r="J29" s="27">
        <f>J9+J13+J21+J25+J28</f>
        <v/>
      </c>
      <c r="K29" s="26" t="n"/>
    </row>
    <row r="30">
      <c r="A30" s="28" t="n"/>
      <c r="B30" s="29" t="inlineStr">
        <is>
          <t>Annual Run Rate (ARR)</t>
        </is>
      </c>
      <c r="C30" s="28" t="n"/>
      <c r="D30" s="28" t="n"/>
      <c r="E30" s="28" t="n"/>
      <c r="F30" s="28" t="n"/>
      <c r="G30" s="28" t="n"/>
      <c r="H30" s="28" t="n"/>
      <c r="I30" s="28" t="n"/>
      <c r="J30" s="30">
        <f>J29*12</f>
        <v/>
      </c>
      <c r="K30" s="28" t="n"/>
    </row>
    <row r="32">
      <c r="A32" s="31" t="inlineStr">
        <is>
          <t>Disclaimer:</t>
        </is>
      </c>
    </row>
    <row r="33" ht="60" customHeight="1">
      <c r="A33" s="32" t="inlineStr">
        <is>
          <t>This sample quote is provided solely for evaluation purposes and is intended to further discussions between you and Oracle. This sample quote is not eligible for acceptance by you and is not a binding contract between you and Oracle for the services specified. If you would like to purchase the services specified in this sample quote, please request that Oracle issue you a formal quote (which may include an OMA or a CSA if you do not already have an appropriate agreement in place with Oracle) for your acceptance and execution. Your formal quote will be effective only upon Oracle's acceptance of the formal quote (and the OMA or CSA, if required).</t>
        </is>
      </c>
    </row>
  </sheetData>
  <mergeCells count="2">
    <mergeCell ref="A33:K33"/>
    <mergeCell ref="A1:K1"/>
  </mergeCells>
  <pageMargins left="0.75" right="0.75" top="1" bottom="1" header="0.5" footer="0.5"/>
  <pageSetup orientation="landscape"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2026-04-13T12:16:06Z</dcterms:created>
  <dcterms:modified xmlns:dcterms="http://purl.org/dc/terms/" xmlns:xsi="http://www.w3.org/2001/XMLSchema-instance" xsi:type="dcterms:W3CDTF">2026-04-13T12:16:06Z</dcterms:modified>
</cp:coreProperties>
</file>